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chalnik\Documents\Годовой отчет 2023 год\Материалы к проекту решенияв по исполнению бюджета за 2023 год\"/>
    </mc:Choice>
  </mc:AlternateContent>
  <bookViews>
    <workbookView xWindow="0" yWindow="0" windowWidth="7605" windowHeight="20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2" i="1"/>
  <c r="H13" i="1"/>
  <c r="H14" i="1"/>
  <c r="H15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" i="1"/>
  <c r="F29" i="1" l="1"/>
  <c r="F4" i="1"/>
  <c r="F3" i="1" s="1"/>
  <c r="F25" i="1"/>
  <c r="F17" i="1"/>
  <c r="F9" i="1"/>
  <c r="E3" i="1"/>
  <c r="E4" i="1" l="1"/>
  <c r="E25" i="1"/>
  <c r="E17" i="1"/>
  <c r="E9" i="1"/>
  <c r="E30" i="1"/>
  <c r="E29" i="1"/>
</calcChain>
</file>

<file path=xl/sharedStrings.xml><?xml version="1.0" encoding="utf-8"?>
<sst xmlns="http://schemas.openxmlformats.org/spreadsheetml/2006/main" count="90" uniqueCount="89">
  <si>
    <t>Код дохода по бюджетной классификации</t>
  </si>
  <si>
    <t>Наименование дохода</t>
  </si>
  <si>
    <t>Всего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</si>
  <si>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</si>
  <si>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</si>
  <si>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</si>
  <si>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</si>
  <si>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</si>
  <si>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</si>
  <si>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</si>
  <si>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</si>
  <si>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</si>
  <si>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</si>
  <si>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</si>
  <si>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</si>
  <si>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Единый 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</si>
  <si>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</si>
  <si>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</si>
  <si>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Налог, взимаемый в виде стоимости патента в связи с применением упрощенной системы налогообложения</t>
  </si>
  <si>
    <t xml:space="preserve">1 08 00000 00 0000 000  </t>
  </si>
  <si>
    <t>Государственная пошлина</t>
  </si>
  <si>
    <t>1 08 03000 01 0000110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</si>
  <si>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</si>
  <si>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</si>
  <si>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</si>
  <si>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</si>
  <si>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</si>
  <si>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</si>
  <si>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1 11 07000 00 0000 120</t>
  </si>
  <si>
    <t>Платежи от государственных и муниципальных унитарных предприятий</t>
  </si>
  <si>
    <t>1 12 00000 00 0000 000</t>
  </si>
  <si>
    <t>Платежи за пользование природными ресурсами</t>
  </si>
  <si>
    <t>1 12 01000 01 0000 120</t>
  </si>
  <si>
    <t>Платежи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</si>
  <si>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</si>
  <si>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</si>
  <si>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</si>
  <si>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</si>
  <si>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</si>
  <si>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</si>
  <si>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</si>
  <si>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муниципальных унитарных предприятий, в т.ч.казенных)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</si>
  <si>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</si>
  <si>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</si>
  <si>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</si>
  <si>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</si>
  <si>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</si>
  <si>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</si>
  <si>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</si>
  <si>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</si>
  <si>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2 02 01000 00 0000 150</t>
  </si>
  <si>
    <t>Дотации бюджетам субъектов Российской Федерации и муниципальных образований</t>
  </si>
  <si>
    <t>2 02 02000 00 0000 150</t>
  </si>
  <si>
    <t>Субсидии бюджетам бюджетной системы Российской Федерации (межбюджетные субсидии)</t>
  </si>
  <si>
    <t>2 02 03000 00 0000 150</t>
  </si>
  <si>
    <t>Субвенции бюджетам субъектов Российской Федерации и муниципальных образований</t>
  </si>
  <si>
    <t>2 02 04000 00 0000 150</t>
  </si>
  <si>
    <t>Иные межбюджетные трансферты</t>
  </si>
  <si>
    <t xml:space="preserve">Безвозмездные поступления от негосударственных организаций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</si>
  <si>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</si>
  <si>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</si>
  <si>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Утверждено в первоначальной редакции (решение от 27.12.2022 №19)</t>
  </si>
  <si>
    <t>Утверждено в окончательной редакции (решение от 28.12.2023 №72)</t>
  </si>
  <si>
    <t>Фактическое исполнение за 2023 год</t>
  </si>
  <si>
    <t>Фактическое исполнение за 2022 год</t>
  </si>
  <si>
    <t>1 05 01000 00 0000 110</t>
  </si>
  <si>
    <t>1 05 02000 02 0000 110</t>
  </si>
  <si>
    <t>Единый налог на вмененный доход для отдельных видов деятельности</t>
  </si>
  <si>
    <t>1 05 04000 02 0000 110</t>
  </si>
  <si>
    <t>1 11 01000 00 0000 000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</si>
  <si>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принадлежащих Российской Федерации, субъектам Российской Федерации или муниципальным образованиям</t>
  </si>
  <si>
    <t xml:space="preserve">Отклонение междуфактическим исполнением и первоначально утвержденными доходами  </t>
  </si>
  <si>
    <t>Отклонение между фактическим исполнением и  первоначально утвержденными доходами в процентном соотношении</t>
  </si>
  <si>
    <t>Изменение в законодательстве</t>
  </si>
  <si>
    <t>Уменьшения налогоплательщиков, уплачивающий налог на патент</t>
  </si>
  <si>
    <t>МП "Смуравьево не перечислило в бюджет 20% прибыли из-за тяжелого финансового положения</t>
  </si>
  <si>
    <t>Поступления, носящие разовый характер</t>
  </si>
  <si>
    <t>Снижение спроса на покупку имущества</t>
  </si>
  <si>
    <t>Снижение спроса на покупку земельных участков</t>
  </si>
  <si>
    <t>Увеличение количества составленных протоколов</t>
  </si>
  <si>
    <t>Дополнительное поступление целевых средств из областного бюджета для решения вопросов местного значения</t>
  </si>
  <si>
    <t>Дополнительное поступление средст</t>
  </si>
  <si>
    <t>Оплата недоимки за прошлые периоды</t>
  </si>
  <si>
    <t>Первоначальный план увеличен в соответствии с прогнозом Ростприроднадзора и фактически средства поступили в соответствии с уточнеными плановыми назначениями.</t>
  </si>
  <si>
    <t xml:space="preserve">Сведения о фактических поступлениях доходов по видам доходов муниципального образования "Гдовский район" </t>
  </si>
  <si>
    <t> 204 00000 00 0000 000</t>
  </si>
  <si>
    <t> 218 00000 00 0000 000</t>
  </si>
  <si>
    <t> 219 00000 00 0000 000</t>
  </si>
  <si>
    <t>Пояснения причин отклонения на 10% и более от первоначального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</si>
</sst>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165" fontId="9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/>
    </xf>
    <xf numFmtId="165" fontId="8" fillId="0" borderId="1" xfId="0" applyNumberFormat="1" applyFont="1" applyFill="1" applyBorder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top" wrapText="1"/>
    </xf>
    <xf numFmtId="165" fontId="10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top"/>
    </xf>
    <xf numFmtId="164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vertical="top"/>
    </xf>
    <xf numFmtId="165" fontId="9" fillId="2" borderId="1" xfId="0" applyNumberFormat="1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center" wrapText="1"/>
    </xf>
    <xf numFmtId="4" fontId="7" fillId="2" borderId="1" xfId="0" applyNumberFormat="1" applyFont="1" applyFill="1" applyBorder="1" applyAlignment="1">
      <alignment vertical="top"/>
    </xf>
    <xf numFmtId="165" fontId="7" fillId="2" borderId="1" xfId="0" applyNumberFormat="1" applyFont="1" applyFill="1" applyBorder="1" applyAlignment="1">
      <alignment vertical="top"/>
    </xf>
    <xf numFmtId="165" fontId="11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27" sqref="F27"/>
    </sheetView>
  </sheetViews>
  <sheetFormatPr defaultRowHeight="15" x14ac:dyDescent="0.25"/>
  <cols>
    <col min="1" max="1" width="19.85546875" customWidth="1"/>
    <col min="2" max="2" width="23.28515625" customWidth="1"/>
    <col min="3" max="3" width="13.5703125" customWidth="1"/>
    <col min="4" max="4" width="13.140625" customWidth="1"/>
    <col min="5" max="5" width="12.42578125" customWidth="1"/>
    <col min="8" max="8" width="12.7109375" customWidth="1"/>
    <col min="9" max="9" width="20.85546875" customWidth="1"/>
  </cols>
  <sheetData>
    <row r="1" spans="1:9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</row>
    <row r="2" spans="1:9" ht="132" x14ac:dyDescent="0.25">
      <c r="A2" s="2" t="s">
        <v>0</v>
      </c>
      <c r="B2" s="3" t="s">
        <v>1</v>
      </c>
      <c r="C2" s="4" t="s">
        <v>61</v>
      </c>
      <c r="D2" s="5" t="s">
        <v>62</v>
      </c>
      <c r="E2" s="5" t="s">
        <v>63</v>
      </c>
      <c r="F2" s="5" t="s">
        <v>64</v>
      </c>
      <c r="G2" s="5" t="s">
        <v>71</v>
      </c>
      <c r="H2" s="5" t="s">
        <v>72</v>
      </c>
      <c r="I2" s="5" t="s">
        <v>88</v>
      </c>
    </row>
    <row r="3" spans="1:9" x14ac:dyDescent="0.25">
      <c r="A3" s="6"/>
      <c r="B3" s="14" t="s">
        <v>2</v>
      </c>
      <c r="C3" s="7">
        <v>769025.6</v>
      </c>
      <c r="D3" s="7">
        <v>1422500.3</v>
      </c>
      <c r="E3" s="12">
        <f>E4+E29</f>
        <v>1412444.7</v>
      </c>
      <c r="F3" s="13">
        <f>F4+F29</f>
        <v>973870.3</v>
      </c>
      <c r="G3" s="27">
        <f>E3-C3</f>
        <v>643419.1</v>
      </c>
      <c r="H3" s="27">
        <f>E3/C3*100</f>
        <v>183.66679860852486</v>
      </c>
      <c r="I3" s="11"/>
    </row>
    <row r="4" spans="1:9" ht="24" x14ac:dyDescent="0.25">
      <c r="A4" s="6" t="s">
        <v>3</v>
      </c>
      <c r="B4" s="6" t="s">
        <v>4</v>
      </c>
      <c r="C4" s="7">
        <v>81949</v>
      </c>
      <c r="D4" s="7">
        <v>83344.800000000003</v>
      </c>
      <c r="E4" s="12">
        <f>E5+E7+E9+E14+E16+E17+E21+E23+E25+E28</f>
        <v>77771.200000000012</v>
      </c>
      <c r="F4" s="13">
        <f>F5+F7+F9+F14+F16+F17+F21+F23+F25+F28</f>
        <v>74310.799999999988</v>
      </c>
      <c r="G4" s="27">
        <f t="shared" ref="G4:G37" si="0">E4-C4</f>
        <v>-4177.7999999999884</v>
      </c>
      <c r="H4" s="27">
        <f t="shared" ref="H4:H34" si="1">E4/C4*100</f>
        <v>94.90195121355967</v>
      </c>
      <c r="I4" s="11"/>
    </row>
    <row r="5" spans="1:9" ht="15" customHeight="1" x14ac:dyDescent="0.25">
      <c r="A5" s="33" t="s">
        <v>5</v>
      </c>
      <c r="B5" s="33" t="s">
        <v>6</v>
      </c>
      <c r="C5" s="34">
        <v>41249</v>
      </c>
      <c r="D5" s="34">
        <v>41249</v>
      </c>
      <c r="E5" s="35">
        <v>38106.9</v>
      </c>
      <c r="F5" s="36">
        <v>36370.400000000001</v>
      </c>
      <c r="G5" s="37">
        <f t="shared" si="0"/>
        <v>-3142.0999999999985</v>
      </c>
      <c r="H5" s="37">
        <f t="shared" si="1"/>
        <v>92.382603214623387</v>
      </c>
      <c r="I5" s="38"/>
    </row>
    <row r="6" spans="1:9" ht="24" x14ac:dyDescent="0.25">
      <c r="A6" s="6" t="s">
        <v>7</v>
      </c>
      <c r="B6" s="6" t="s">
        <v>8</v>
      </c>
      <c r="C6" s="15">
        <v>41249</v>
      </c>
      <c r="D6" s="15">
        <v>41249</v>
      </c>
      <c r="E6" s="8">
        <v>38106.9</v>
      </c>
      <c r="F6" s="9">
        <v>36370.400000000001</v>
      </c>
      <c r="G6" s="10">
        <f t="shared" si="0"/>
        <v>-3142.0999999999985</v>
      </c>
      <c r="H6" s="10">
        <f t="shared" si="1"/>
        <v>92.382603214623387</v>
      </c>
      <c r="I6" s="11"/>
    </row>
    <row r="7" spans="1:9" ht="62.25" customHeight="1" x14ac:dyDescent="0.25">
      <c r="A7" s="33" t="s">
        <v>9</v>
      </c>
      <c r="B7" s="39" t="s">
        <v>10</v>
      </c>
      <c r="C7" s="34">
        <v>13213</v>
      </c>
      <c r="D7" s="34">
        <v>13164</v>
      </c>
      <c r="E7" s="35">
        <v>15322.5</v>
      </c>
      <c r="F7" s="36">
        <v>13752.6</v>
      </c>
      <c r="G7" s="37">
        <f t="shared" si="0"/>
        <v>2109.5</v>
      </c>
      <c r="H7" s="37">
        <f t="shared" si="1"/>
        <v>115.96533716794066</v>
      </c>
      <c r="I7" s="38"/>
    </row>
    <row r="8" spans="1:9" ht="63" customHeight="1" x14ac:dyDescent="0.25">
      <c r="A8" s="6" t="s">
        <v>11</v>
      </c>
      <c r="B8" s="16" t="s">
        <v>12</v>
      </c>
      <c r="C8" s="15">
        <v>13213</v>
      </c>
      <c r="D8" s="15">
        <v>13164</v>
      </c>
      <c r="E8" s="8">
        <v>15322.5</v>
      </c>
      <c r="F8" s="9">
        <v>13752.6</v>
      </c>
      <c r="G8" s="10">
        <f t="shared" si="0"/>
        <v>2109.5</v>
      </c>
      <c r="H8" s="10">
        <f t="shared" si="1"/>
        <v>115.96533716794066</v>
      </c>
      <c r="I8" s="11" t="s">
        <v>81</v>
      </c>
    </row>
    <row r="9" spans="1:9" ht="31.5" customHeight="1" x14ac:dyDescent="0.25">
      <c r="A9" s="33" t="s">
        <v>13</v>
      </c>
      <c r="B9" s="33" t="s">
        <v>14</v>
      </c>
      <c r="C9" s="34">
        <v>11162</v>
      </c>
      <c r="D9" s="34">
        <v>11111.7</v>
      </c>
      <c r="E9" s="35">
        <f>SUM(E10:E13)</f>
        <v>10587.4</v>
      </c>
      <c r="F9" s="36">
        <f>SUM(F10:F13)</f>
        <v>8171.7</v>
      </c>
      <c r="G9" s="37">
        <f t="shared" si="0"/>
        <v>-574.60000000000036</v>
      </c>
      <c r="H9" s="37">
        <f t="shared" si="1"/>
        <v>94.852177029206231</v>
      </c>
      <c r="I9" s="38"/>
    </row>
    <row r="10" spans="1:9" ht="54" customHeight="1" x14ac:dyDescent="0.25">
      <c r="A10" s="6" t="s">
        <v>65</v>
      </c>
      <c r="B10" s="16" t="s">
        <v>15</v>
      </c>
      <c r="C10" s="15">
        <v>10739</v>
      </c>
      <c r="D10" s="15">
        <v>10739</v>
      </c>
      <c r="E10" s="8">
        <v>10668.5</v>
      </c>
      <c r="F10" s="9">
        <v>7584.9</v>
      </c>
      <c r="G10" s="10">
        <f t="shared" si="0"/>
        <v>-70.5</v>
      </c>
      <c r="H10" s="10">
        <f t="shared" si="1"/>
        <v>99.343514293695875</v>
      </c>
      <c r="I10" s="11"/>
    </row>
    <row r="11" spans="1:9" ht="35.25" customHeight="1" x14ac:dyDescent="0.25">
      <c r="A11" s="6" t="s">
        <v>66</v>
      </c>
      <c r="B11" s="16" t="s">
        <v>67</v>
      </c>
      <c r="C11" s="15"/>
      <c r="D11" s="15"/>
      <c r="E11" s="8">
        <v>-167.7</v>
      </c>
      <c r="F11" s="9">
        <v>-52.5</v>
      </c>
      <c r="G11" s="10">
        <f t="shared" si="0"/>
        <v>-167.7</v>
      </c>
      <c r="H11" s="10"/>
      <c r="I11" s="11" t="s">
        <v>73</v>
      </c>
    </row>
    <row r="12" spans="1:9" ht="24" x14ac:dyDescent="0.25">
      <c r="A12" s="6" t="s">
        <v>16</v>
      </c>
      <c r="B12" s="6" t="s">
        <v>17</v>
      </c>
      <c r="C12" s="15">
        <v>8</v>
      </c>
      <c r="D12" s="15">
        <v>172.6</v>
      </c>
      <c r="E12" s="8">
        <v>164.6</v>
      </c>
      <c r="F12" s="9">
        <v>288.7</v>
      </c>
      <c r="G12" s="10">
        <f t="shared" si="0"/>
        <v>156.6</v>
      </c>
      <c r="H12" s="10">
        <f t="shared" si="1"/>
        <v>2057.5</v>
      </c>
      <c r="I12" s="11" t="s">
        <v>82</v>
      </c>
    </row>
    <row r="13" spans="1:9" ht="54" customHeight="1" x14ac:dyDescent="0.25">
      <c r="A13" s="6" t="s">
        <v>68</v>
      </c>
      <c r="B13" s="6" t="s">
        <v>18</v>
      </c>
      <c r="C13" s="15">
        <v>415</v>
      </c>
      <c r="D13" s="15">
        <v>200.1</v>
      </c>
      <c r="E13" s="8">
        <v>-78</v>
      </c>
      <c r="F13" s="9">
        <v>350.6</v>
      </c>
      <c r="G13" s="10">
        <f t="shared" si="0"/>
        <v>-493</v>
      </c>
      <c r="H13" s="10">
        <f t="shared" si="1"/>
        <v>-18.795180722891565</v>
      </c>
      <c r="I13" s="11" t="s">
        <v>74</v>
      </c>
    </row>
    <row r="14" spans="1:9" x14ac:dyDescent="0.25">
      <c r="A14" s="33" t="s">
        <v>19</v>
      </c>
      <c r="B14" s="33" t="s">
        <v>20</v>
      </c>
      <c r="C14" s="34">
        <v>1375</v>
      </c>
      <c r="D14" s="34">
        <v>1375</v>
      </c>
      <c r="E14" s="40">
        <v>1440.8</v>
      </c>
      <c r="F14" s="41">
        <v>1602.7</v>
      </c>
      <c r="G14" s="37">
        <f t="shared" si="0"/>
        <v>65.799999999999955</v>
      </c>
      <c r="H14" s="37">
        <f t="shared" si="1"/>
        <v>104.78545454545454</v>
      </c>
      <c r="I14" s="38"/>
    </row>
    <row r="15" spans="1:9" ht="51" customHeight="1" x14ac:dyDescent="0.25">
      <c r="A15" s="6" t="s">
        <v>21</v>
      </c>
      <c r="B15" s="6" t="s">
        <v>22</v>
      </c>
      <c r="C15" s="15">
        <v>1375</v>
      </c>
      <c r="D15" s="7">
        <v>1375</v>
      </c>
      <c r="E15" s="8">
        <v>1440.8</v>
      </c>
      <c r="F15" s="9">
        <v>1602.7</v>
      </c>
      <c r="G15" s="10">
        <f t="shared" si="0"/>
        <v>65.799999999999955</v>
      </c>
      <c r="H15" s="10">
        <f t="shared" si="1"/>
        <v>104.78545454545454</v>
      </c>
      <c r="I15" s="11"/>
    </row>
    <row r="16" spans="1:9" ht="64.5" customHeight="1" x14ac:dyDescent="0.25">
      <c r="A16" s="14" t="s">
        <v>19</v>
      </c>
      <c r="B16" s="6" t="s">
        <v>23</v>
      </c>
      <c r="C16" s="7"/>
      <c r="D16" s="7"/>
      <c r="E16" s="8"/>
      <c r="F16" s="9">
        <v>6.2</v>
      </c>
      <c r="G16" s="10">
        <f t="shared" si="0"/>
        <v>0</v>
      </c>
      <c r="H16" s="10"/>
      <c r="I16" s="11"/>
    </row>
    <row r="17" spans="1:9" ht="60.75" customHeight="1" x14ac:dyDescent="0.25">
      <c r="A17" s="33" t="s">
        <v>24</v>
      </c>
      <c r="B17" s="33" t="s">
        <v>25</v>
      </c>
      <c r="C17" s="34">
        <v>6020</v>
      </c>
      <c r="D17" s="34">
        <v>6681.1</v>
      </c>
      <c r="E17" s="35">
        <f>SUM(E19:E20)</f>
        <v>5809.8</v>
      </c>
      <c r="F17" s="36">
        <f>SUM(F18:F20)</f>
        <v>7350.7000000000007</v>
      </c>
      <c r="G17" s="37">
        <f t="shared" si="0"/>
        <v>-210.19999999999982</v>
      </c>
      <c r="H17" s="37">
        <f t="shared" si="1"/>
        <v>96.50830564784053</v>
      </c>
      <c r="I17" s="38"/>
    </row>
    <row r="18" spans="1:9" ht="123" customHeight="1" x14ac:dyDescent="0.25">
      <c r="A18" s="6" t="s">
        <v>69</v>
      </c>
      <c r="B18" s="11" t="s">
        <v>70</v>
      </c>
      <c r="C18" s="15"/>
      <c r="D18" s="15"/>
      <c r="E18" s="8"/>
      <c r="F18" s="9">
        <v>69.599999999999994</v>
      </c>
      <c r="G18" s="10">
        <f t="shared" si="0"/>
        <v>0</v>
      </c>
      <c r="H18" s="10"/>
      <c r="I18" s="11"/>
    </row>
    <row r="19" spans="1:9" ht="141" customHeight="1" x14ac:dyDescent="0.25">
      <c r="A19" s="6" t="s">
        <v>26</v>
      </c>
      <c r="B19" s="16" t="s">
        <v>27</v>
      </c>
      <c r="C19" s="15">
        <v>6000</v>
      </c>
      <c r="D19" s="15">
        <v>6612.8</v>
      </c>
      <c r="E19" s="8">
        <v>5806.3</v>
      </c>
      <c r="F19" s="9">
        <v>7109.8</v>
      </c>
      <c r="G19" s="10">
        <f t="shared" si="0"/>
        <v>-193.69999999999982</v>
      </c>
      <c r="H19" s="10">
        <f t="shared" si="1"/>
        <v>96.771666666666661</v>
      </c>
      <c r="I19" s="11"/>
    </row>
    <row r="20" spans="1:9" ht="60" x14ac:dyDescent="0.25">
      <c r="A20" s="6" t="s">
        <v>28</v>
      </c>
      <c r="B20" s="6" t="s">
        <v>29</v>
      </c>
      <c r="C20" s="15">
        <v>20</v>
      </c>
      <c r="D20" s="15">
        <v>68.3</v>
      </c>
      <c r="E20" s="8">
        <v>3.5</v>
      </c>
      <c r="F20" s="9">
        <v>171.3</v>
      </c>
      <c r="G20" s="10">
        <f t="shared" si="0"/>
        <v>-16.5</v>
      </c>
      <c r="H20" s="10">
        <f t="shared" si="1"/>
        <v>17.5</v>
      </c>
      <c r="I20" s="11" t="s">
        <v>75</v>
      </c>
    </row>
    <row r="21" spans="1:9" ht="24" x14ac:dyDescent="0.25">
      <c r="A21" s="33" t="s">
        <v>30</v>
      </c>
      <c r="B21" s="33" t="s">
        <v>31</v>
      </c>
      <c r="C21" s="34">
        <v>200</v>
      </c>
      <c r="D21" s="34">
        <v>822</v>
      </c>
      <c r="E21" s="35">
        <v>833.7</v>
      </c>
      <c r="F21" s="36">
        <v>1728.4</v>
      </c>
      <c r="G21" s="37">
        <f t="shared" si="0"/>
        <v>633.70000000000005</v>
      </c>
      <c r="H21" s="37">
        <f t="shared" si="1"/>
        <v>416.84999999999997</v>
      </c>
      <c r="I21" s="38"/>
    </row>
    <row r="22" spans="1:9" ht="96" x14ac:dyDescent="0.25">
      <c r="A22" s="6" t="s">
        <v>32</v>
      </c>
      <c r="B22" s="6" t="s">
        <v>33</v>
      </c>
      <c r="C22" s="15">
        <v>200</v>
      </c>
      <c r="D22" s="15">
        <v>822</v>
      </c>
      <c r="E22" s="8">
        <v>833.7</v>
      </c>
      <c r="F22" s="9">
        <v>1728.4</v>
      </c>
      <c r="G22" s="10">
        <f t="shared" si="0"/>
        <v>633.70000000000005</v>
      </c>
      <c r="H22" s="10">
        <f t="shared" si="1"/>
        <v>416.84999999999997</v>
      </c>
      <c r="I22" s="31" t="s">
        <v>83</v>
      </c>
    </row>
    <row r="23" spans="1:9" ht="47.25" customHeight="1" x14ac:dyDescent="0.25">
      <c r="A23" s="33" t="s">
        <v>34</v>
      </c>
      <c r="B23" s="33" t="s">
        <v>35</v>
      </c>
      <c r="C23" s="34">
        <v>30</v>
      </c>
      <c r="D23" s="34">
        <v>32</v>
      </c>
      <c r="E23" s="35">
        <v>86.3</v>
      </c>
      <c r="F23" s="36">
        <v>280.3</v>
      </c>
      <c r="G23" s="37">
        <f t="shared" si="0"/>
        <v>56.3</v>
      </c>
      <c r="H23" s="37">
        <f t="shared" si="1"/>
        <v>287.66666666666663</v>
      </c>
      <c r="I23" s="38"/>
    </row>
    <row r="24" spans="1:9" ht="24" x14ac:dyDescent="0.25">
      <c r="A24" s="6" t="s">
        <v>36</v>
      </c>
      <c r="B24" s="6" t="s">
        <v>37</v>
      </c>
      <c r="C24" s="15">
        <v>30</v>
      </c>
      <c r="D24" s="15">
        <v>32</v>
      </c>
      <c r="E24" s="8">
        <v>86.3</v>
      </c>
      <c r="F24" s="9">
        <v>280.3</v>
      </c>
      <c r="G24" s="10">
        <f t="shared" si="0"/>
        <v>56.3</v>
      </c>
      <c r="H24" s="10">
        <f t="shared" si="1"/>
        <v>287.66666666666663</v>
      </c>
      <c r="I24" s="32" t="s">
        <v>76</v>
      </c>
    </row>
    <row r="25" spans="1:9" ht="47.25" customHeight="1" x14ac:dyDescent="0.25">
      <c r="A25" s="33" t="s">
        <v>38</v>
      </c>
      <c r="B25" s="33" t="s">
        <v>39</v>
      </c>
      <c r="C25" s="34">
        <v>8200</v>
      </c>
      <c r="D25" s="34">
        <v>8200</v>
      </c>
      <c r="E25" s="35">
        <f>SUM(E26:E27)</f>
        <v>4882</v>
      </c>
      <c r="F25" s="36">
        <f>SUM(F26:F27)</f>
        <v>4554.1000000000004</v>
      </c>
      <c r="G25" s="37">
        <f t="shared" si="0"/>
        <v>-3318</v>
      </c>
      <c r="H25" s="37">
        <f t="shared" si="1"/>
        <v>59.536585365853654</v>
      </c>
      <c r="I25" s="38"/>
    </row>
    <row r="26" spans="1:9" ht="122.25" customHeight="1" x14ac:dyDescent="0.25">
      <c r="A26" s="17" t="s">
        <v>40</v>
      </c>
      <c r="B26" s="6" t="s">
        <v>41</v>
      </c>
      <c r="C26" s="15">
        <v>4200</v>
      </c>
      <c r="D26" s="15">
        <v>4200</v>
      </c>
      <c r="E26" s="8">
        <v>1579</v>
      </c>
      <c r="F26" s="9">
        <v>-58</v>
      </c>
      <c r="G26" s="10">
        <f t="shared" si="0"/>
        <v>-2621</v>
      </c>
      <c r="H26" s="10">
        <f t="shared" si="1"/>
        <v>37.595238095238095</v>
      </c>
      <c r="I26" s="18" t="s">
        <v>77</v>
      </c>
    </row>
    <row r="27" spans="1:9" ht="71.25" customHeight="1" x14ac:dyDescent="0.25">
      <c r="A27" s="6" t="s">
        <v>42</v>
      </c>
      <c r="B27" s="6" t="s">
        <v>43</v>
      </c>
      <c r="C27" s="15">
        <v>4000</v>
      </c>
      <c r="D27" s="15">
        <v>4000</v>
      </c>
      <c r="E27" s="8">
        <v>3303</v>
      </c>
      <c r="F27" s="9">
        <v>4612.1000000000004</v>
      </c>
      <c r="G27" s="10">
        <f t="shared" si="0"/>
        <v>-697</v>
      </c>
      <c r="H27" s="10">
        <f t="shared" si="1"/>
        <v>82.575000000000003</v>
      </c>
      <c r="I27" s="18" t="s">
        <v>78</v>
      </c>
    </row>
    <row r="28" spans="1:9" ht="36" x14ac:dyDescent="0.25">
      <c r="A28" s="33" t="s">
        <v>44</v>
      </c>
      <c r="B28" s="33" t="s">
        <v>45</v>
      </c>
      <c r="C28" s="34">
        <v>500</v>
      </c>
      <c r="D28" s="34">
        <v>710</v>
      </c>
      <c r="E28" s="40">
        <v>701.8</v>
      </c>
      <c r="F28" s="41">
        <v>493.7</v>
      </c>
      <c r="G28" s="37">
        <f t="shared" si="0"/>
        <v>201.79999999999995</v>
      </c>
      <c r="H28" s="37">
        <f t="shared" si="1"/>
        <v>140.35999999999999</v>
      </c>
      <c r="I28" s="42" t="s">
        <v>79</v>
      </c>
    </row>
    <row r="29" spans="1:9" ht="24" x14ac:dyDescent="0.25">
      <c r="A29" s="33" t="s">
        <v>46</v>
      </c>
      <c r="B29" s="33" t="s">
        <v>47</v>
      </c>
      <c r="C29" s="34">
        <v>687076.6</v>
      </c>
      <c r="D29" s="34">
        <v>1339155.5</v>
      </c>
      <c r="E29" s="43">
        <f>E30+E35</f>
        <v>1334673.5</v>
      </c>
      <c r="F29" s="44">
        <f>F30+F36+F37</f>
        <v>899559.5</v>
      </c>
      <c r="G29" s="37">
        <f t="shared" si="0"/>
        <v>647596.9</v>
      </c>
      <c r="H29" s="37">
        <f t="shared" si="1"/>
        <v>194.25395945663121</v>
      </c>
      <c r="I29" s="38"/>
    </row>
    <row r="30" spans="1:9" ht="89.25" customHeight="1" x14ac:dyDescent="0.25">
      <c r="A30" s="14" t="s">
        <v>48</v>
      </c>
      <c r="B30" s="14" t="s">
        <v>49</v>
      </c>
      <c r="C30" s="7">
        <v>687076.6</v>
      </c>
      <c r="D30" s="7">
        <v>1339095.5</v>
      </c>
      <c r="E30" s="21">
        <f t="shared" ref="E30" si="2">SUM(E31:E34)</f>
        <v>1334613.5</v>
      </c>
      <c r="F30" s="20">
        <v>899759.9</v>
      </c>
      <c r="G30" s="10">
        <f t="shared" si="0"/>
        <v>647536.9</v>
      </c>
      <c r="H30" s="10">
        <f t="shared" si="1"/>
        <v>194.24522680586125</v>
      </c>
      <c r="I30" s="11" t="s">
        <v>80</v>
      </c>
    </row>
    <row r="31" spans="1:9" ht="49.5" customHeight="1" x14ac:dyDescent="0.25">
      <c r="A31" s="22" t="s">
        <v>50</v>
      </c>
      <c r="B31" s="16" t="s">
        <v>51</v>
      </c>
      <c r="C31" s="15">
        <v>57118</v>
      </c>
      <c r="D31" s="15">
        <v>75820</v>
      </c>
      <c r="E31" s="23">
        <v>75820</v>
      </c>
      <c r="F31" s="24">
        <v>73132</v>
      </c>
      <c r="G31" s="10">
        <f t="shared" si="0"/>
        <v>18702</v>
      </c>
      <c r="H31" s="10">
        <f t="shared" si="1"/>
        <v>132.74274309324556</v>
      </c>
      <c r="I31" s="11"/>
    </row>
    <row r="32" spans="1:9" ht="57" customHeight="1" x14ac:dyDescent="0.25">
      <c r="A32" s="22" t="s">
        <v>52</v>
      </c>
      <c r="B32" s="16" t="s">
        <v>53</v>
      </c>
      <c r="C32" s="15">
        <v>534537.6</v>
      </c>
      <c r="D32" s="15">
        <v>1158654.3</v>
      </c>
      <c r="E32" s="23">
        <v>1156057.3999999999</v>
      </c>
      <c r="F32" s="24">
        <v>499530.8</v>
      </c>
      <c r="G32" s="10">
        <f t="shared" si="0"/>
        <v>621519.79999999993</v>
      </c>
      <c r="H32" s="10">
        <f t="shared" si="1"/>
        <v>216.27241937704662</v>
      </c>
      <c r="I32" s="11"/>
    </row>
    <row r="33" spans="1:9" ht="57.75" customHeight="1" x14ac:dyDescent="0.25">
      <c r="A33" s="22" t="s">
        <v>54</v>
      </c>
      <c r="B33" s="16" t="s">
        <v>55</v>
      </c>
      <c r="C33" s="15">
        <v>88274</v>
      </c>
      <c r="D33" s="15">
        <v>94484</v>
      </c>
      <c r="E33" s="23">
        <v>93956.6</v>
      </c>
      <c r="F33" s="24">
        <v>87091.6</v>
      </c>
      <c r="G33" s="10">
        <f t="shared" si="0"/>
        <v>5682.6000000000058</v>
      </c>
      <c r="H33" s="10">
        <f t="shared" si="1"/>
        <v>106.43745610258968</v>
      </c>
      <c r="I33" s="11"/>
    </row>
    <row r="34" spans="1:9" ht="26.25" customHeight="1" x14ac:dyDescent="0.25">
      <c r="A34" s="22" t="s">
        <v>56</v>
      </c>
      <c r="B34" s="16" t="s">
        <v>57</v>
      </c>
      <c r="C34" s="15">
        <v>7147</v>
      </c>
      <c r="D34" s="15">
        <v>10137.200000000001</v>
      </c>
      <c r="E34" s="23">
        <v>8779.5</v>
      </c>
      <c r="F34" s="24">
        <v>240005.6</v>
      </c>
      <c r="G34" s="10">
        <f t="shared" si="0"/>
        <v>1632.5</v>
      </c>
      <c r="H34" s="10">
        <f t="shared" si="1"/>
        <v>122.84175178396531</v>
      </c>
      <c r="I34" s="11"/>
    </row>
    <row r="35" spans="1:9" ht="36" x14ac:dyDescent="0.25">
      <c r="A35" s="25" t="s">
        <v>85</v>
      </c>
      <c r="B35" s="26" t="s">
        <v>58</v>
      </c>
      <c r="C35" s="27"/>
      <c r="D35" s="28">
        <v>60</v>
      </c>
      <c r="E35" s="19">
        <v>60</v>
      </c>
      <c r="F35" s="20"/>
      <c r="G35" s="10">
        <f t="shared" si="0"/>
        <v>60</v>
      </c>
      <c r="H35" s="10"/>
      <c r="I35" s="11"/>
    </row>
    <row r="36" spans="1:9" ht="108" x14ac:dyDescent="0.25">
      <c r="A36" s="25" t="s">
        <v>86</v>
      </c>
      <c r="B36" s="5" t="s">
        <v>59</v>
      </c>
      <c r="C36" s="27"/>
      <c r="D36" s="27"/>
      <c r="E36" s="21"/>
      <c r="F36" s="20">
        <v>4.4000000000000004</v>
      </c>
      <c r="G36" s="10">
        <f t="shared" si="0"/>
        <v>0</v>
      </c>
      <c r="H36" s="10"/>
      <c r="I36" s="11"/>
    </row>
    <row r="37" spans="1:9" ht="72" x14ac:dyDescent="0.25">
      <c r="A37" s="25" t="s">
        <v>87</v>
      </c>
      <c r="B37" s="26" t="s">
        <v>60</v>
      </c>
      <c r="C37" s="27"/>
      <c r="D37" s="27"/>
      <c r="E37" s="29"/>
      <c r="F37" s="30">
        <v>-204.8</v>
      </c>
      <c r="G37" s="10">
        <f t="shared" si="0"/>
        <v>0</v>
      </c>
      <c r="H37" s="10"/>
      <c r="I37" s="11"/>
    </row>
  </sheetData>
  <mergeCells count="1">
    <mergeCell ref="A1:I1"/>
  </mergeCells>
  <pageMargins left="0.51181102362204722" right="0.51181102362204722" top="0.55118110236220474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Nachalnik</dc:creator>
  <cp:lastModifiedBy>Nachalnik</cp:lastModifiedBy>
  <cp:lastPrinted>2024-03-27T06:30:54Z</cp:lastPrinted>
  <dcterms:created xsi:type="dcterms:W3CDTF">2024-03-26T12:17:00Z</dcterms:created>
  <dcterms:modified xsi:type="dcterms:W3CDTF">2024-03-29T11:26:59Z</dcterms:modified>
</cp:coreProperties>
</file>